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7695" windowHeight="9210"/>
  </bookViews>
  <sheets>
    <sheet name="Year 4" sheetId="1" r:id="rId1"/>
  </sheets>
  <calcPr calcId="144525"/>
</workbook>
</file>

<file path=xl/calcChain.xml><?xml version="1.0" encoding="utf-8"?>
<calcChain xmlns="http://schemas.openxmlformats.org/spreadsheetml/2006/main">
  <c r="L15" i="1" l="1"/>
  <c r="K15" i="1"/>
  <c r="G40" i="1"/>
  <c r="D40" i="1" s="1"/>
  <c r="G39" i="1"/>
  <c r="D39" i="1" s="1"/>
  <c r="G38" i="1"/>
  <c r="D38" i="1" s="1"/>
  <c r="G37" i="1"/>
  <c r="D37" i="1" s="1"/>
  <c r="L14" i="1"/>
  <c r="K14" i="1"/>
  <c r="G36" i="1"/>
  <c r="D36" i="1" s="1"/>
  <c r="G35" i="1"/>
  <c r="D35" i="1" s="1"/>
  <c r="G34" i="1"/>
  <c r="D34" i="1" s="1"/>
  <c r="G33" i="1"/>
  <c r="D33" i="1" s="1"/>
  <c r="G32" i="1"/>
  <c r="D32" i="1" s="1"/>
  <c r="G31" i="1"/>
  <c r="D31" i="1" s="1"/>
  <c r="G30" i="1"/>
  <c r="D30" i="1" s="1"/>
  <c r="L13" i="1"/>
  <c r="K13" i="1"/>
  <c r="G29" i="1"/>
  <c r="D29" i="1" s="1"/>
  <c r="G28" i="1"/>
  <c r="D28" i="1" s="1"/>
  <c r="G27" i="1"/>
  <c r="D27" i="1" s="1"/>
  <c r="G26" i="1"/>
  <c r="D26" i="1" s="1"/>
  <c r="L12" i="1"/>
  <c r="K12" i="1"/>
  <c r="G25" i="1"/>
  <c r="D25" i="1" s="1"/>
  <c r="G24" i="1"/>
  <c r="D24" i="1" s="1"/>
  <c r="G23" i="1"/>
  <c r="D23" i="1" s="1"/>
  <c r="G22" i="1"/>
  <c r="D22" i="1" s="1"/>
  <c r="G21" i="1"/>
  <c r="D21" i="1" s="1"/>
  <c r="L11" i="1"/>
  <c r="K11" i="1"/>
  <c r="G20" i="1"/>
  <c r="D20" i="1" s="1"/>
  <c r="G19" i="1"/>
  <c r="D19" i="1" s="1"/>
  <c r="G18" i="1"/>
  <c r="D18" i="1" s="1"/>
  <c r="G17" i="1"/>
  <c r="D17" i="1" s="1"/>
  <c r="G16" i="1"/>
  <c r="D16" i="1" s="1"/>
  <c r="G15" i="1"/>
  <c r="D15" i="1" s="1"/>
  <c r="L10" i="1"/>
  <c r="K10" i="1"/>
  <c r="K9" i="1"/>
  <c r="K16" i="1" s="1"/>
  <c r="G14" i="1"/>
  <c r="D14" i="1" s="1"/>
  <c r="G13" i="1"/>
  <c r="D13" i="1" s="1"/>
  <c r="G12" i="1"/>
  <c r="D12" i="1" s="1"/>
  <c r="G11" i="1"/>
  <c r="D11" i="1" s="1"/>
  <c r="G10" i="1"/>
  <c r="D10" i="1" s="1"/>
  <c r="G9" i="1"/>
  <c r="D9" i="1" s="1"/>
  <c r="L9" i="1"/>
  <c r="L16" i="1" s="1"/>
  <c r="G8" i="1"/>
  <c r="D8" i="1" s="1"/>
  <c r="G7" i="1"/>
  <c r="D7" i="1" s="1"/>
  <c r="G6" i="1"/>
  <c r="D6" i="1" s="1"/>
  <c r="G5" i="1"/>
  <c r="D5" i="1" s="1"/>
  <c r="J15" i="1" l="1"/>
  <c r="J14" i="1"/>
  <c r="J13" i="1"/>
  <c r="J12" i="1"/>
  <c r="J11" i="1"/>
  <c r="J10" i="1"/>
  <c r="J9" i="1"/>
  <c r="G4" i="1"/>
  <c r="D4" i="1" s="1"/>
  <c r="G3" i="1" l="1"/>
  <c r="D3" i="1" s="1"/>
  <c r="J16" i="1"/>
</calcChain>
</file>

<file path=xl/sharedStrings.xml><?xml version="1.0" encoding="utf-8"?>
<sst xmlns="http://schemas.openxmlformats.org/spreadsheetml/2006/main" count="15" uniqueCount="14">
  <si>
    <t>Date</t>
  </si>
  <si>
    <t>MPG shown</t>
  </si>
  <si>
    <t>MPG calc'd</t>
  </si>
  <si>
    <t>Lifetime MPG</t>
  </si>
  <si>
    <t>Total Miles</t>
  </si>
  <si>
    <t>Total Gallons</t>
  </si>
  <si>
    <t>Gallons</t>
  </si>
  <si>
    <t>TOTAL</t>
  </si>
  <si>
    <t>Miles</t>
  </si>
  <si>
    <t>MPG</t>
  </si>
  <si>
    <r>
      <t xml:space="preserve">  Location:  </t>
    </r>
    <r>
      <rPr>
        <b/>
        <i/>
        <sz val="10"/>
        <color indexed="16"/>
        <rFont val="Arial"/>
        <family val="2"/>
      </rPr>
      <t>MINNESOTA</t>
    </r>
    <r>
      <rPr>
        <sz val="10"/>
        <rFont val="Arial"/>
        <family val="2"/>
      </rPr>
      <t xml:space="preserve">         Oil:  </t>
    </r>
    <r>
      <rPr>
        <b/>
        <i/>
        <sz val="10"/>
        <color indexed="16"/>
        <rFont val="Arial"/>
        <family val="2"/>
      </rPr>
      <t>SYNTHETIC</t>
    </r>
    <r>
      <rPr>
        <sz val="10"/>
        <rFont val="Arial"/>
        <family val="2"/>
      </rPr>
      <t xml:space="preserve">         Driving:  </t>
    </r>
    <r>
      <rPr>
        <b/>
        <i/>
        <sz val="10"/>
        <color indexed="16"/>
        <rFont val="Arial"/>
        <family val="2"/>
      </rPr>
      <t>MIX of City, Suburb, and Highway</t>
    </r>
  </si>
  <si>
    <r>
      <t xml:space="preserve">  </t>
    </r>
    <r>
      <rPr>
        <sz val="10"/>
        <rFont val="Arial"/>
        <family val="2"/>
      </rPr>
      <t xml:space="preserve">Tires:  </t>
    </r>
    <r>
      <rPr>
        <b/>
        <i/>
        <sz val="10"/>
        <color indexed="16"/>
        <rFont val="Arial"/>
        <family val="2"/>
      </rPr>
      <t>Premium Grade  at  44/42 PSI</t>
    </r>
    <r>
      <rPr>
        <sz val="10"/>
        <color indexed="16"/>
        <rFont val="Arial"/>
        <family val="2"/>
      </rPr>
      <t>   (these high-traction tires reduce efficiency by about 1.5 MPG)</t>
    </r>
  </si>
  <si>
    <r>
      <t xml:space="preserve">  </t>
    </r>
    <r>
      <rPr>
        <sz val="10"/>
        <rFont val="Arial"/>
        <family val="2"/>
      </rPr>
      <t xml:space="preserve">Fuel:  </t>
    </r>
    <r>
      <rPr>
        <b/>
        <i/>
        <sz val="10"/>
        <color indexed="16"/>
        <rFont val="Arial"/>
        <family val="2"/>
      </rPr>
      <t>Low-Sulfur E10  (10% ethanol, 90% gas)</t>
    </r>
    <r>
      <rPr>
        <sz val="10"/>
        <color indexed="16"/>
        <rFont val="Arial"/>
        <family val="2"/>
      </rPr>
      <t>   (the ethanol reduces efficiency by about 1.7 MPG)</t>
    </r>
  </si>
  <si>
    <t xml:space="preserve">  2004 Prius  -  Year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</si>
</sst>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m/dd/yyyy"/>
    <numFmt numFmtId="166" formatCode="0.000"/>
    <numFmt numFmtId="167" formatCode="mmm\ \-\ yy"/>
    <numFmt numFmtId="168" formatCode="#,##0.000"/>
    <numFmt numFmtId="169" formatCode="_(* #,##0.000_);_(* \(#,##0.0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8"/>
      <color indexed="53"/>
      <name val="Arial"/>
      <family val="2"/>
    </font>
    <font>
      <sz val="18"/>
      <color indexed="53"/>
      <name val="Arial"/>
      <family val="2"/>
    </font>
    <font>
      <sz val="10"/>
      <color indexed="16"/>
      <name val="Arial"/>
      <family val="2"/>
    </font>
    <font>
      <b/>
      <i/>
      <sz val="10"/>
      <color indexed="16"/>
      <name val="Arial"/>
      <family val="2"/>
    </font>
    <font>
      <i/>
      <sz val="9"/>
      <color indexed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6" fontId="3" fillId="0" borderId="0" xfId="0" applyNumberFormat="1" applyFont="1"/>
    <xf numFmtId="0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0" fontId="0" fillId="2" borderId="0" xfId="0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Border="1"/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164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9" fontId="10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8" fontId="4" fillId="0" borderId="0" xfId="1" applyNumberFormat="1" applyFont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74907599077388E-2"/>
          <c:y val="0.13539655034409909"/>
          <c:w val="0.87216832270966127"/>
          <c:h val="0.70374575271116091"/>
        </c:manualLayout>
      </c:layout>
      <c:barChart>
        <c:barDir val="col"/>
        <c:grouping val="clustered"/>
        <c:varyColors val="0"/>
        <c:ser>
          <c:idx val="0"/>
          <c:order val="0"/>
          <c:tx>
            <c:v>Month MPG Average</c:v>
          </c:tx>
          <c:invertIfNegative val="0"/>
          <c:dLbls>
            <c:dLbl>
              <c:idx val="0"/>
              <c:layout>
                <c:manualLayout>
                  <c:x val="3.5622844938500392E-4"/>
                  <c:y val="9.28851119219853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5732077607946817E-4"/>
                  <c:y val="1.07016729616115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770006690340182E-4"/>
                  <c:y val="8.07033267183065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9183778498276036E-5"/>
                  <c:y val="1.10340247103258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563069322217136E-5"/>
                  <c:y val="1.2156712118302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524960115279708E-4"/>
                  <c:y val="1.19707978575848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99961401883589E-4"/>
                  <c:y val="1.53695346008578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834607071174929E-3"/>
                  <c:y val="1.14634679811365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4387833873707918E-5"/>
                  <c:y val="1.0511490941681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5327312027174092E-4"/>
                  <c:y val="1.1253814309796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5420462148114192E-4"/>
                  <c:y val="-4.44620489511990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871867119551261E-3"/>
                  <c:y val="3.75296075795407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'Year 4'!$I$9:$I$15</c:f>
              <c:numCache>
                <c:formatCode>mmm\ \-\ yy</c:formatCode>
                <c:ptCount val="7"/>
                <c:pt idx="0">
                  <c:v>39753</c:v>
                </c:pt>
                <c:pt idx="1">
                  <c:v>39783</c:v>
                </c:pt>
                <c:pt idx="2">
                  <c:v>39814</c:v>
                </c:pt>
                <c:pt idx="3">
                  <c:v>39845</c:v>
                </c:pt>
                <c:pt idx="4">
                  <c:v>39873</c:v>
                </c:pt>
                <c:pt idx="5">
                  <c:v>39904</c:v>
                </c:pt>
                <c:pt idx="6">
                  <c:v>39934</c:v>
                </c:pt>
              </c:numCache>
            </c:numRef>
          </c:cat>
          <c:val>
            <c:numRef>
              <c:f>'Year 4'!$J$9:$J$15</c:f>
              <c:numCache>
                <c:formatCode>0.0</c:formatCode>
                <c:ptCount val="7"/>
                <c:pt idx="0">
                  <c:v>45.906294368196875</c:v>
                </c:pt>
                <c:pt idx="1">
                  <c:v>42.281915763090502</c:v>
                </c:pt>
                <c:pt idx="2">
                  <c:v>41.957678826431263</c:v>
                </c:pt>
                <c:pt idx="3">
                  <c:v>44.042022904375813</c:v>
                </c:pt>
                <c:pt idx="4">
                  <c:v>44.224850153895993</c:v>
                </c:pt>
                <c:pt idx="5">
                  <c:v>46.240629406962078</c:v>
                </c:pt>
                <c:pt idx="6">
                  <c:v>51.14986654966912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0043648"/>
        <c:axId val="63198336"/>
      </c:barChart>
      <c:dateAx>
        <c:axId val="40043648"/>
        <c:scaling>
          <c:orientation val="minMax"/>
          <c:max val="40095"/>
        </c:scaling>
        <c:delete val="0"/>
        <c:axPos val="b"/>
        <c:numFmt formatCode="mmm\ \ \ \ 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631983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3198336"/>
        <c:scaling>
          <c:orientation val="minMax"/>
          <c:max val="56"/>
          <c:min val="4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4004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796775403074615"/>
          <c:y val="3.9329386152312358E-2"/>
          <c:w val="0.25653215223097114"/>
          <c:h val="5.609295204378541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1354" r="0.75000000000001354" t="1" header="0.5" footer="0.5"/>
    <c:pageSetup orientation="landscape" horizontalDpi="-4" verticalDpi="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99675040620046E-2"/>
          <c:y val="0.13868036232313066"/>
          <c:w val="0.88848300212473441"/>
          <c:h val="0.70046186087202811"/>
        </c:manualLayout>
      </c:layout>
      <c:lineChart>
        <c:grouping val="standard"/>
        <c:varyColors val="0"/>
        <c:ser>
          <c:idx val="0"/>
          <c:order val="0"/>
          <c:tx>
            <c:strRef>
              <c:f>'Year 4'!$B$2</c:f>
              <c:strCache>
                <c:ptCount val="1"/>
                <c:pt idx="0">
                  <c:v>MPG shown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'Year 4'!$A$3:$A$40</c:f>
              <c:numCache>
                <c:formatCode>m/dd/yyyy</c:formatCode>
                <c:ptCount val="38"/>
                <c:pt idx="0">
                  <c:v>39752</c:v>
                </c:pt>
                <c:pt idx="1">
                  <c:v>39759</c:v>
                </c:pt>
                <c:pt idx="2">
                  <c:v>39763</c:v>
                </c:pt>
                <c:pt idx="3">
                  <c:v>39770</c:v>
                </c:pt>
                <c:pt idx="4">
                  <c:v>39777</c:v>
                </c:pt>
                <c:pt idx="5">
                  <c:v>39782</c:v>
                </c:pt>
                <c:pt idx="6">
                  <c:v>39790</c:v>
                </c:pt>
                <c:pt idx="7">
                  <c:v>39796</c:v>
                </c:pt>
                <c:pt idx="8">
                  <c:v>39803</c:v>
                </c:pt>
                <c:pt idx="9">
                  <c:v>39807</c:v>
                </c:pt>
                <c:pt idx="10">
                  <c:v>39807</c:v>
                </c:pt>
                <c:pt idx="11">
                  <c:v>39813</c:v>
                </c:pt>
                <c:pt idx="12">
                  <c:v>39819</c:v>
                </c:pt>
                <c:pt idx="13">
                  <c:v>39822</c:v>
                </c:pt>
                <c:pt idx="14">
                  <c:v>39829</c:v>
                </c:pt>
                <c:pt idx="15">
                  <c:v>39835</c:v>
                </c:pt>
                <c:pt idx="16">
                  <c:v>39842</c:v>
                </c:pt>
                <c:pt idx="17">
                  <c:v>39844</c:v>
                </c:pt>
                <c:pt idx="18">
                  <c:v>39851</c:v>
                </c:pt>
                <c:pt idx="19">
                  <c:v>39858</c:v>
                </c:pt>
                <c:pt idx="20">
                  <c:v>39863</c:v>
                </c:pt>
                <c:pt idx="21">
                  <c:v>39865</c:v>
                </c:pt>
                <c:pt idx="22">
                  <c:v>39871</c:v>
                </c:pt>
                <c:pt idx="23">
                  <c:v>39877</c:v>
                </c:pt>
                <c:pt idx="24">
                  <c:v>39884</c:v>
                </c:pt>
                <c:pt idx="25">
                  <c:v>39889</c:v>
                </c:pt>
                <c:pt idx="26">
                  <c:v>39896</c:v>
                </c:pt>
                <c:pt idx="27">
                  <c:v>39902</c:v>
                </c:pt>
                <c:pt idx="28">
                  <c:v>39908</c:v>
                </c:pt>
                <c:pt idx="29">
                  <c:v>39914</c:v>
                </c:pt>
                <c:pt idx="30">
                  <c:v>39921</c:v>
                </c:pt>
                <c:pt idx="31">
                  <c:v>39922</c:v>
                </c:pt>
                <c:pt idx="32">
                  <c:v>39928</c:v>
                </c:pt>
                <c:pt idx="33">
                  <c:v>39933</c:v>
                </c:pt>
                <c:pt idx="34">
                  <c:v>39940</c:v>
                </c:pt>
                <c:pt idx="35">
                  <c:v>39946</c:v>
                </c:pt>
                <c:pt idx="36">
                  <c:v>39954</c:v>
                </c:pt>
                <c:pt idx="37">
                  <c:v>39959</c:v>
                </c:pt>
              </c:numCache>
            </c:numRef>
          </c:cat>
          <c:val>
            <c:numRef>
              <c:f>'Year 4'!$B$3:$B$40</c:f>
              <c:numCache>
                <c:formatCode>0.0</c:formatCode>
                <c:ptCount val="38"/>
                <c:pt idx="0">
                  <c:v>47.5</c:v>
                </c:pt>
                <c:pt idx="1">
                  <c:v>49.9</c:v>
                </c:pt>
                <c:pt idx="2">
                  <c:v>46</c:v>
                </c:pt>
                <c:pt idx="3">
                  <c:v>46.5</c:v>
                </c:pt>
                <c:pt idx="4">
                  <c:v>44.4</c:v>
                </c:pt>
                <c:pt idx="5">
                  <c:v>44.8</c:v>
                </c:pt>
                <c:pt idx="6">
                  <c:v>44.9</c:v>
                </c:pt>
                <c:pt idx="7">
                  <c:v>43.8</c:v>
                </c:pt>
                <c:pt idx="8">
                  <c:v>40.9</c:v>
                </c:pt>
                <c:pt idx="9">
                  <c:v>40</c:v>
                </c:pt>
                <c:pt idx="10">
                  <c:v>42.7</c:v>
                </c:pt>
                <c:pt idx="11">
                  <c:v>43.3</c:v>
                </c:pt>
                <c:pt idx="12">
                  <c:v>42.2</c:v>
                </c:pt>
                <c:pt idx="13">
                  <c:v>45.8</c:v>
                </c:pt>
                <c:pt idx="14">
                  <c:v>38.9</c:v>
                </c:pt>
                <c:pt idx="15">
                  <c:v>46.3</c:v>
                </c:pt>
                <c:pt idx="16">
                  <c:v>40.799999999999997</c:v>
                </c:pt>
                <c:pt idx="17">
                  <c:v>48.1</c:v>
                </c:pt>
                <c:pt idx="18">
                  <c:v>41.9</c:v>
                </c:pt>
                <c:pt idx="19">
                  <c:v>44.8</c:v>
                </c:pt>
                <c:pt idx="20">
                  <c:v>44</c:v>
                </c:pt>
                <c:pt idx="21">
                  <c:v>46.8</c:v>
                </c:pt>
                <c:pt idx="22">
                  <c:v>45.1</c:v>
                </c:pt>
                <c:pt idx="23">
                  <c:v>44.2</c:v>
                </c:pt>
                <c:pt idx="24">
                  <c:v>43.7</c:v>
                </c:pt>
                <c:pt idx="25">
                  <c:v>47.8</c:v>
                </c:pt>
                <c:pt idx="26">
                  <c:v>47.6</c:v>
                </c:pt>
                <c:pt idx="27">
                  <c:v>46.8</c:v>
                </c:pt>
                <c:pt idx="28">
                  <c:v>46.1</c:v>
                </c:pt>
                <c:pt idx="29">
                  <c:v>46.8</c:v>
                </c:pt>
                <c:pt idx="30">
                  <c:v>42.1</c:v>
                </c:pt>
                <c:pt idx="31">
                  <c:v>46.2</c:v>
                </c:pt>
                <c:pt idx="32">
                  <c:v>51</c:v>
                </c:pt>
                <c:pt idx="33">
                  <c:v>50.5</c:v>
                </c:pt>
                <c:pt idx="34">
                  <c:v>52.2</c:v>
                </c:pt>
                <c:pt idx="35">
                  <c:v>51</c:v>
                </c:pt>
                <c:pt idx="36">
                  <c:v>49.8</c:v>
                </c:pt>
                <c:pt idx="37">
                  <c:v>51.9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'Year 4'!$C$2</c:f>
              <c:strCache>
                <c:ptCount val="1"/>
                <c:pt idx="0">
                  <c:v>MPG calc'd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2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'Year 4'!$A$3:$A$40</c:f>
              <c:numCache>
                <c:formatCode>m/dd/yyyy</c:formatCode>
                <c:ptCount val="38"/>
                <c:pt idx="0">
                  <c:v>39752</c:v>
                </c:pt>
                <c:pt idx="1">
                  <c:v>39759</c:v>
                </c:pt>
                <c:pt idx="2">
                  <c:v>39763</c:v>
                </c:pt>
                <c:pt idx="3">
                  <c:v>39770</c:v>
                </c:pt>
                <c:pt idx="4">
                  <c:v>39777</c:v>
                </c:pt>
                <c:pt idx="5">
                  <c:v>39782</c:v>
                </c:pt>
                <c:pt idx="6">
                  <c:v>39790</c:v>
                </c:pt>
                <c:pt idx="7">
                  <c:v>39796</c:v>
                </c:pt>
                <c:pt idx="8">
                  <c:v>39803</c:v>
                </c:pt>
                <c:pt idx="9">
                  <c:v>39807</c:v>
                </c:pt>
                <c:pt idx="10">
                  <c:v>39807</c:v>
                </c:pt>
                <c:pt idx="11">
                  <c:v>39813</c:v>
                </c:pt>
                <c:pt idx="12">
                  <c:v>39819</c:v>
                </c:pt>
                <c:pt idx="13">
                  <c:v>39822</c:v>
                </c:pt>
                <c:pt idx="14">
                  <c:v>39829</c:v>
                </c:pt>
                <c:pt idx="15">
                  <c:v>39835</c:v>
                </c:pt>
                <c:pt idx="16">
                  <c:v>39842</c:v>
                </c:pt>
                <c:pt idx="17">
                  <c:v>39844</c:v>
                </c:pt>
                <c:pt idx="18">
                  <c:v>39851</c:v>
                </c:pt>
                <c:pt idx="19">
                  <c:v>39858</c:v>
                </c:pt>
                <c:pt idx="20">
                  <c:v>39863</c:v>
                </c:pt>
                <c:pt idx="21">
                  <c:v>39865</c:v>
                </c:pt>
                <c:pt idx="22">
                  <c:v>39871</c:v>
                </c:pt>
                <c:pt idx="23">
                  <c:v>39877</c:v>
                </c:pt>
                <c:pt idx="24">
                  <c:v>39884</c:v>
                </c:pt>
                <c:pt idx="25">
                  <c:v>39889</c:v>
                </c:pt>
                <c:pt idx="26">
                  <c:v>39896</c:v>
                </c:pt>
                <c:pt idx="27">
                  <c:v>39902</c:v>
                </c:pt>
                <c:pt idx="28">
                  <c:v>39908</c:v>
                </c:pt>
                <c:pt idx="29">
                  <c:v>39914</c:v>
                </c:pt>
                <c:pt idx="30">
                  <c:v>39921</c:v>
                </c:pt>
                <c:pt idx="31">
                  <c:v>39922</c:v>
                </c:pt>
                <c:pt idx="32">
                  <c:v>39928</c:v>
                </c:pt>
                <c:pt idx="33">
                  <c:v>39933</c:v>
                </c:pt>
                <c:pt idx="34">
                  <c:v>39940</c:v>
                </c:pt>
                <c:pt idx="35">
                  <c:v>39946</c:v>
                </c:pt>
                <c:pt idx="36">
                  <c:v>39954</c:v>
                </c:pt>
                <c:pt idx="37">
                  <c:v>39959</c:v>
                </c:pt>
              </c:numCache>
            </c:numRef>
          </c:cat>
          <c:val>
            <c:numRef>
              <c:f>'Year 4'!$C$3:$C$40</c:f>
              <c:numCache>
                <c:formatCode>0.0</c:formatCode>
                <c:ptCount val="38"/>
                <c:pt idx="0">
                  <c:v>44.1</c:v>
                </c:pt>
                <c:pt idx="1">
                  <c:v>50.4</c:v>
                </c:pt>
                <c:pt idx="2">
                  <c:v>47.8</c:v>
                </c:pt>
                <c:pt idx="3">
                  <c:v>44.4</c:v>
                </c:pt>
                <c:pt idx="4">
                  <c:v>42.6</c:v>
                </c:pt>
                <c:pt idx="5">
                  <c:v>42.8</c:v>
                </c:pt>
                <c:pt idx="6">
                  <c:v>42.8</c:v>
                </c:pt>
                <c:pt idx="7">
                  <c:v>42.3</c:v>
                </c:pt>
                <c:pt idx="8">
                  <c:v>43.6</c:v>
                </c:pt>
                <c:pt idx="9">
                  <c:v>40.299999999999997</c:v>
                </c:pt>
                <c:pt idx="10">
                  <c:v>39</c:v>
                </c:pt>
                <c:pt idx="11">
                  <c:v>43.6</c:v>
                </c:pt>
                <c:pt idx="12">
                  <c:v>38.799999999999997</c:v>
                </c:pt>
                <c:pt idx="13">
                  <c:v>47</c:v>
                </c:pt>
                <c:pt idx="14">
                  <c:v>40.799999999999997</c:v>
                </c:pt>
                <c:pt idx="15">
                  <c:v>40.799999999999997</c:v>
                </c:pt>
                <c:pt idx="16">
                  <c:v>41.7</c:v>
                </c:pt>
                <c:pt idx="17">
                  <c:v>43.5</c:v>
                </c:pt>
                <c:pt idx="18">
                  <c:v>41.1</c:v>
                </c:pt>
                <c:pt idx="19">
                  <c:v>43.4</c:v>
                </c:pt>
                <c:pt idx="20">
                  <c:v>48.7</c:v>
                </c:pt>
                <c:pt idx="21">
                  <c:v>41.5</c:v>
                </c:pt>
                <c:pt idx="22">
                  <c:v>45.7</c:v>
                </c:pt>
                <c:pt idx="23">
                  <c:v>39.200000000000003</c:v>
                </c:pt>
                <c:pt idx="24">
                  <c:v>45</c:v>
                </c:pt>
                <c:pt idx="25">
                  <c:v>44.4</c:v>
                </c:pt>
                <c:pt idx="26">
                  <c:v>47.5</c:v>
                </c:pt>
                <c:pt idx="27">
                  <c:v>45.1</c:v>
                </c:pt>
                <c:pt idx="28">
                  <c:v>44.6</c:v>
                </c:pt>
                <c:pt idx="29">
                  <c:v>47.1</c:v>
                </c:pt>
                <c:pt idx="30">
                  <c:v>43.3</c:v>
                </c:pt>
                <c:pt idx="31">
                  <c:v>42.7</c:v>
                </c:pt>
                <c:pt idx="32">
                  <c:v>49.6</c:v>
                </c:pt>
                <c:pt idx="33">
                  <c:v>48.8</c:v>
                </c:pt>
                <c:pt idx="34">
                  <c:v>50.8</c:v>
                </c:pt>
                <c:pt idx="35">
                  <c:v>51.4</c:v>
                </c:pt>
                <c:pt idx="36">
                  <c:v>51.2</c:v>
                </c:pt>
                <c:pt idx="37">
                  <c:v>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'Year 4'!$D$2</c:f>
              <c:strCache>
                <c:ptCount val="1"/>
                <c:pt idx="0">
                  <c:v>Lifetime MPG</c:v>
                </c:pt>
              </c:strCache>
            </c:strRef>
          </c:tx>
          <c:spPr>
            <a:ln w="44450">
              <a:solidFill>
                <a:srgbClr val="008000"/>
              </a:solidFill>
              <a:prstDash val="solid"/>
            </a:ln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</c:spPr>
          <c:marker>
            <c:symbol val="circle"/>
            <c:size val="2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</c:spPr>
          </c:marker>
          <c:cat>
            <c:numRef>
              <c:f>'Year 4'!$A$3:$A$40</c:f>
              <c:numCache>
                <c:formatCode>m/dd/yyyy</c:formatCode>
                <c:ptCount val="38"/>
                <c:pt idx="0">
                  <c:v>39752</c:v>
                </c:pt>
                <c:pt idx="1">
                  <c:v>39759</c:v>
                </c:pt>
                <c:pt idx="2">
                  <c:v>39763</c:v>
                </c:pt>
                <c:pt idx="3">
                  <c:v>39770</c:v>
                </c:pt>
                <c:pt idx="4">
                  <c:v>39777</c:v>
                </c:pt>
                <c:pt idx="5">
                  <c:v>39782</c:v>
                </c:pt>
                <c:pt idx="6">
                  <c:v>39790</c:v>
                </c:pt>
                <c:pt idx="7">
                  <c:v>39796</c:v>
                </c:pt>
                <c:pt idx="8">
                  <c:v>39803</c:v>
                </c:pt>
                <c:pt idx="9">
                  <c:v>39807</c:v>
                </c:pt>
                <c:pt idx="10">
                  <c:v>39807</c:v>
                </c:pt>
                <c:pt idx="11">
                  <c:v>39813</c:v>
                </c:pt>
                <c:pt idx="12">
                  <c:v>39819</c:v>
                </c:pt>
                <c:pt idx="13">
                  <c:v>39822</c:v>
                </c:pt>
                <c:pt idx="14">
                  <c:v>39829</c:v>
                </c:pt>
                <c:pt idx="15">
                  <c:v>39835</c:v>
                </c:pt>
                <c:pt idx="16">
                  <c:v>39842</c:v>
                </c:pt>
                <c:pt idx="17">
                  <c:v>39844</c:v>
                </c:pt>
                <c:pt idx="18">
                  <c:v>39851</c:v>
                </c:pt>
                <c:pt idx="19">
                  <c:v>39858</c:v>
                </c:pt>
                <c:pt idx="20">
                  <c:v>39863</c:v>
                </c:pt>
                <c:pt idx="21">
                  <c:v>39865</c:v>
                </c:pt>
                <c:pt idx="22">
                  <c:v>39871</c:v>
                </c:pt>
                <c:pt idx="23">
                  <c:v>39877</c:v>
                </c:pt>
                <c:pt idx="24">
                  <c:v>39884</c:v>
                </c:pt>
                <c:pt idx="25">
                  <c:v>39889</c:v>
                </c:pt>
                <c:pt idx="26">
                  <c:v>39896</c:v>
                </c:pt>
                <c:pt idx="27">
                  <c:v>39902</c:v>
                </c:pt>
                <c:pt idx="28">
                  <c:v>39908</c:v>
                </c:pt>
                <c:pt idx="29">
                  <c:v>39914</c:v>
                </c:pt>
                <c:pt idx="30">
                  <c:v>39921</c:v>
                </c:pt>
                <c:pt idx="31">
                  <c:v>39922</c:v>
                </c:pt>
                <c:pt idx="32">
                  <c:v>39928</c:v>
                </c:pt>
                <c:pt idx="33">
                  <c:v>39933</c:v>
                </c:pt>
                <c:pt idx="34">
                  <c:v>39940</c:v>
                </c:pt>
                <c:pt idx="35">
                  <c:v>39946</c:v>
                </c:pt>
                <c:pt idx="36">
                  <c:v>39954</c:v>
                </c:pt>
                <c:pt idx="37">
                  <c:v>39959</c:v>
                </c:pt>
              </c:numCache>
            </c:numRef>
          </c:cat>
          <c:val>
            <c:numRef>
              <c:f>'Year 4'!$D$3:$D$40</c:f>
              <c:numCache>
                <c:formatCode>0.0</c:formatCode>
                <c:ptCount val="38"/>
                <c:pt idx="0">
                  <c:v>47.971132178345911</c:v>
                </c:pt>
                <c:pt idx="1">
                  <c:v>47.979215476135771</c:v>
                </c:pt>
                <c:pt idx="2">
                  <c:v>47.978753587689042</c:v>
                </c:pt>
                <c:pt idx="3">
                  <c:v>47.96677194851798</c:v>
                </c:pt>
                <c:pt idx="4">
                  <c:v>47.949414216163767</c:v>
                </c:pt>
                <c:pt idx="5">
                  <c:v>47.940348738862141</c:v>
                </c:pt>
                <c:pt idx="6">
                  <c:v>47.923156984226345</c:v>
                </c:pt>
                <c:pt idx="7">
                  <c:v>47.904493250050393</c:v>
                </c:pt>
                <c:pt idx="8">
                  <c:v>47.892041794499477</c:v>
                </c:pt>
                <c:pt idx="9">
                  <c:v>47.877118664383353</c:v>
                </c:pt>
                <c:pt idx="10">
                  <c:v>47.861796018246672</c:v>
                </c:pt>
                <c:pt idx="11">
                  <c:v>47.850218276182311</c:v>
                </c:pt>
                <c:pt idx="12">
                  <c:v>47.821659599760196</c:v>
                </c:pt>
                <c:pt idx="13">
                  <c:v>47.819138956162824</c:v>
                </c:pt>
                <c:pt idx="14">
                  <c:v>47.800758971649785</c:v>
                </c:pt>
                <c:pt idx="15">
                  <c:v>47.77891476511968</c:v>
                </c:pt>
                <c:pt idx="16">
                  <c:v>47.761150632472443</c:v>
                </c:pt>
                <c:pt idx="17">
                  <c:v>47.753352098969891</c:v>
                </c:pt>
                <c:pt idx="18">
                  <c:v>47.734872657210609</c:v>
                </c:pt>
                <c:pt idx="19">
                  <c:v>47.7216109942119</c:v>
                </c:pt>
                <c:pt idx="20">
                  <c:v>47.7240845670186</c:v>
                </c:pt>
                <c:pt idx="21">
                  <c:v>47.709276531628753</c:v>
                </c:pt>
                <c:pt idx="22">
                  <c:v>47.703812632862693</c:v>
                </c:pt>
                <c:pt idx="23">
                  <c:v>47.676918291348308</c:v>
                </c:pt>
                <c:pt idx="24">
                  <c:v>47.669275591256479</c:v>
                </c:pt>
                <c:pt idx="25">
                  <c:v>47.658445995703374</c:v>
                </c:pt>
                <c:pt idx="26">
                  <c:v>47.658322800038768</c:v>
                </c:pt>
                <c:pt idx="27">
                  <c:v>47.650383344321568</c:v>
                </c:pt>
                <c:pt idx="28">
                  <c:v>47.641213043190689</c:v>
                </c:pt>
                <c:pt idx="29">
                  <c:v>47.640092395205116</c:v>
                </c:pt>
                <c:pt idx="30">
                  <c:v>47.632135028207678</c:v>
                </c:pt>
                <c:pt idx="31">
                  <c:v>47.617309135121637</c:v>
                </c:pt>
                <c:pt idx="32">
                  <c:v>47.623915616955941</c:v>
                </c:pt>
                <c:pt idx="33">
                  <c:v>47.627145670487494</c:v>
                </c:pt>
                <c:pt idx="34">
                  <c:v>47.637303576161955</c:v>
                </c:pt>
                <c:pt idx="35">
                  <c:v>47.648807533542872</c:v>
                </c:pt>
                <c:pt idx="36">
                  <c:v>47.659915599539048</c:v>
                </c:pt>
                <c:pt idx="37">
                  <c:v>47.666005226986741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34944"/>
        <c:axId val="68038016"/>
      </c:lineChart>
      <c:dateAx>
        <c:axId val="68034944"/>
        <c:scaling>
          <c:orientation val="minMax"/>
          <c:max val="40118"/>
        </c:scaling>
        <c:delete val="0"/>
        <c:axPos val="b"/>
        <c:numFmt formatCode="mmm\ \ \ \ 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68038016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68038016"/>
        <c:scaling>
          <c:orientation val="minMax"/>
          <c:max val="58"/>
          <c:min val="3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034944"/>
        <c:crosses val="autoZero"/>
        <c:crossBetween val="between"/>
        <c:majorUnit val="2"/>
        <c:min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565226221722288"/>
          <c:y val="4.0211906651203493E-2"/>
          <c:w val="0.5098947006624176"/>
          <c:h val="6.01503759398497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399" r="0.75000000000001399" t="1" header="0.5" footer="0.5"/>
    <c:pageSetup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506436</xdr:colOff>
      <xdr:row>23</xdr:row>
      <xdr:rowOff>62718</xdr:rowOff>
    </xdr:from>
    <xdr:to>
      <xdr:col>17</xdr:col>
      <xdr:colOff>452509</xdr:colOff>
      <xdr:row>46</xdr:row>
      <xdr:rowOff>104335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154453</xdr:colOff>
      <xdr:row>41</xdr:row>
      <xdr:rowOff>35174</xdr:rowOff>
    </xdr:from>
    <xdr:to>
      <xdr:col>6</xdr:col>
      <xdr:colOff>796585</xdr:colOff>
      <xdr:row>64</xdr:row>
      <xdr:rowOff>73274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0.13055</cdr:x>
      <cdr:y>0.00771</cdr:y>
    </cdr:from>
    <cdr:to>
      <cdr:x>0.44524</cdr:x>
      <cdr:y>0.12016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5655" y="30308"/>
          <a:ext cx="2014225" cy="442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2004   Year 6</a:t>
          </a:r>
          <a:endParaRPr lang="en-US" sz="2000" b="0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 Black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0.10833</cdr:x>
      <cdr:y>0.00775</cdr:y>
    </cdr:from>
    <cdr:to>
      <cdr:x>0.42302</cdr:x>
      <cdr:y>0.1202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93420" y="30480"/>
          <a:ext cx="2014268" cy="442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rgbClr val="F79646">
                      <a:shade val="20000"/>
                      <a:satMod val="200000"/>
                    </a:srgbClr>
                  </a:gs>
                  <a:gs pos="78000">
                    <a:srgbClr val="F79646">
                      <a:tint val="90000"/>
                      <a:shade val="89000"/>
                      <a:satMod val="220000"/>
                    </a:srgbClr>
                  </a:gs>
                  <a:gs pos="100000">
                    <a:srgbClr val="F79646">
                      <a:tint val="12000"/>
                      <a:satMod val="255000"/>
                    </a:srgb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2004   Year 6</a:t>
          </a:r>
          <a:endParaRPr lang="en-US" sz="2000" b="0" cap="none" spc="0">
            <a:ln w="1905"/>
            <a:gradFill>
              <a:gsLst>
                <a:gs pos="0">
                  <a:srgbClr val="F79646">
                    <a:shade val="20000"/>
                    <a:satMod val="200000"/>
                  </a:srgbClr>
                </a:gs>
                <a:gs pos="78000">
                  <a:srgbClr val="F79646">
                    <a:tint val="90000"/>
                    <a:shade val="89000"/>
                    <a:satMod val="220000"/>
                  </a:srgbClr>
                </a:gs>
                <a:gs pos="100000">
                  <a:srgbClr val="F79646">
                    <a:tint val="12000"/>
                    <a:satMod val="255000"/>
                  </a:srgb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 Black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zoomScale="130" zoomScaleNormal="130" workbookViewId="0">
      <selection activeCell="D1" sqref="D1"/>
    </sheetView>
  </sheetViews>
  <sheetFormatPr defaultColWidth="9.140625" defaultRowHeight="12.75" x14ac:dyDescent="0.2"/>
  <cols>
    <col min="1" max="1" width="15.140625" style="4" customWidth="1"/>
    <col min="2" max="3" width="15.140625" style="3" customWidth="1"/>
    <col min="4" max="4" width="15.140625" style="6" customWidth="1"/>
    <col min="5" max="5" width="12.42578125" style="54" customWidth="1"/>
    <col min="6" max="6" width="10.5703125" style="5" bestFit="1" customWidth="1"/>
    <col min="7" max="7" width="13" style="29" customWidth="1"/>
    <col min="8" max="8" width="11" style="7" customWidth="1"/>
    <col min="9" max="9" width="9.140625" style="15" customWidth="1"/>
    <col min="10" max="10" width="9.140625" style="3" customWidth="1"/>
    <col min="11" max="11" width="10.140625" style="8" customWidth="1"/>
    <col min="12" max="12" width="9.140625" style="5" customWidth="1"/>
    <col min="13" max="16384" width="9.140625" style="1"/>
  </cols>
  <sheetData>
    <row r="1" spans="1:20" s="25" customFormat="1" ht="24.95" customHeight="1" x14ac:dyDescent="0.2">
      <c r="A1" s="22" t="s">
        <v>13</v>
      </c>
      <c r="B1" s="23"/>
      <c r="C1" s="23"/>
      <c r="D1" s="24"/>
      <c r="E1" s="52"/>
      <c r="F1" s="26"/>
      <c r="G1" s="28"/>
      <c r="H1" s="27"/>
      <c r="I1" s="30" t="s">
        <v>10</v>
      </c>
      <c r="J1" s="31"/>
      <c r="K1" s="32"/>
      <c r="L1" s="33"/>
      <c r="M1" s="34"/>
      <c r="N1" s="34"/>
      <c r="O1" s="34"/>
      <c r="P1" s="34"/>
      <c r="Q1" s="34"/>
      <c r="R1" s="34"/>
      <c r="S1" s="46"/>
      <c r="T1" s="46"/>
    </row>
    <row r="2" spans="1:20" s="2" customFormat="1" ht="19.5" customHeight="1" x14ac:dyDescent="0.2">
      <c r="A2" s="9" t="s">
        <v>0</v>
      </c>
      <c r="B2" s="10" t="s">
        <v>1</v>
      </c>
      <c r="C2" s="10" t="s">
        <v>2</v>
      </c>
      <c r="D2" s="10" t="s">
        <v>3</v>
      </c>
      <c r="E2" s="53" t="s">
        <v>4</v>
      </c>
      <c r="F2" s="11" t="s">
        <v>6</v>
      </c>
      <c r="G2" s="10" t="s">
        <v>5</v>
      </c>
      <c r="H2" s="16"/>
      <c r="I2" s="35" t="s">
        <v>12</v>
      </c>
      <c r="J2" s="36"/>
      <c r="K2" s="37"/>
      <c r="L2" s="38"/>
      <c r="M2" s="39"/>
      <c r="N2" s="39"/>
      <c r="O2" s="39"/>
      <c r="P2" s="39"/>
      <c r="Q2" s="39"/>
      <c r="R2" s="39"/>
      <c r="S2" s="47"/>
      <c r="T2" s="47"/>
    </row>
    <row r="3" spans="1:20" x14ac:dyDescent="0.2">
      <c r="A3" s="4">
        <v>39752</v>
      </c>
      <c r="B3" s="3">
        <v>47.5</v>
      </c>
      <c r="C3" s="3">
        <v>44.1</v>
      </c>
      <c r="D3" s="6">
        <f t="shared" ref="D3" si="0">E3/G3</f>
        <v>47.971132178345911</v>
      </c>
      <c r="E3" s="54">
        <v>107163</v>
      </c>
      <c r="F3" s="51">
        <v>2233.9059999999999</v>
      </c>
      <c r="G3" s="49">
        <f>SUM(F3:F3)</f>
        <v>2233.9059999999999</v>
      </c>
      <c r="I3" s="40"/>
      <c r="J3" s="41"/>
      <c r="K3" s="42"/>
      <c r="L3" s="43"/>
      <c r="M3" s="44"/>
      <c r="N3" s="44"/>
      <c r="O3" s="44"/>
      <c r="P3" s="44"/>
      <c r="Q3" s="44"/>
      <c r="R3" s="44"/>
      <c r="S3" s="48"/>
      <c r="T3" s="48"/>
    </row>
    <row r="4" spans="1:20" x14ac:dyDescent="0.2">
      <c r="A4" s="4">
        <v>39759</v>
      </c>
      <c r="B4" s="3">
        <v>49.9</v>
      </c>
      <c r="C4" s="3">
        <v>50.4</v>
      </c>
      <c r="D4" s="6">
        <f t="shared" ref="D4:D40" si="1">E4/G4</f>
        <v>47.979215476135771</v>
      </c>
      <c r="E4" s="54">
        <v>107535</v>
      </c>
      <c r="F4" s="60">
        <v>7.3769999999999998</v>
      </c>
      <c r="G4" s="49">
        <f>SUM(F3:F4)</f>
        <v>2241.2829999999999</v>
      </c>
      <c r="I4" s="45" t="s">
        <v>11</v>
      </c>
      <c r="J4" s="41"/>
      <c r="K4" s="42"/>
      <c r="L4" s="43"/>
      <c r="M4" s="44"/>
      <c r="N4" s="44"/>
      <c r="O4" s="44"/>
      <c r="P4" s="44"/>
      <c r="Q4" s="44"/>
      <c r="R4" s="44"/>
      <c r="S4" s="48"/>
      <c r="T4" s="48"/>
    </row>
    <row r="5" spans="1:20" x14ac:dyDescent="0.2">
      <c r="A5" s="4">
        <v>39763</v>
      </c>
      <c r="B5" s="3">
        <v>46</v>
      </c>
      <c r="C5" s="3">
        <v>47.8</v>
      </c>
      <c r="D5" s="6">
        <f t="shared" si="1"/>
        <v>47.978753587689042</v>
      </c>
      <c r="E5" s="54">
        <v>107888</v>
      </c>
      <c r="F5" s="5">
        <v>7.3789999999999996</v>
      </c>
      <c r="G5" s="49">
        <f>SUM(F3:F5)</f>
        <v>2248.6619999999998</v>
      </c>
      <c r="I5" s="40"/>
      <c r="J5" s="41"/>
      <c r="K5" s="42"/>
      <c r="L5" s="43"/>
      <c r="M5" s="44"/>
      <c r="N5" s="44"/>
      <c r="O5" s="44"/>
      <c r="P5" s="44"/>
      <c r="Q5" s="44"/>
      <c r="R5" s="44"/>
      <c r="S5" s="48"/>
      <c r="T5" s="48"/>
    </row>
    <row r="6" spans="1:20" x14ac:dyDescent="0.2">
      <c r="A6" s="4">
        <v>39770</v>
      </c>
      <c r="B6" s="3">
        <v>46.5</v>
      </c>
      <c r="C6" s="3">
        <v>44.4</v>
      </c>
      <c r="D6" s="6">
        <f t="shared" si="1"/>
        <v>47.96677194851798</v>
      </c>
      <c r="E6" s="54">
        <v>108221</v>
      </c>
      <c r="F6" s="5">
        <v>7.5039999999999996</v>
      </c>
      <c r="G6" s="49">
        <f>SUM(F3:F6)</f>
        <v>2256.1659999999997</v>
      </c>
    </row>
    <row r="7" spans="1:20" x14ac:dyDescent="0.2">
      <c r="A7" s="4">
        <v>39777</v>
      </c>
      <c r="B7" s="3">
        <v>44.4</v>
      </c>
      <c r="C7" s="3">
        <v>42.6</v>
      </c>
      <c r="D7" s="6">
        <f t="shared" si="1"/>
        <v>47.949414216163767</v>
      </c>
      <c r="E7" s="54">
        <v>108544</v>
      </c>
      <c r="F7" s="5">
        <v>7.5529999999999999</v>
      </c>
      <c r="G7" s="49">
        <f>SUM(F3:F7)</f>
        <v>2263.7189999999996</v>
      </c>
    </row>
    <row r="8" spans="1:20" x14ac:dyDescent="0.2">
      <c r="A8" s="4">
        <v>39782</v>
      </c>
      <c r="B8" s="3">
        <v>44.8</v>
      </c>
      <c r="C8" s="3">
        <v>42.8</v>
      </c>
      <c r="D8" s="6">
        <f t="shared" si="1"/>
        <v>47.940348738862141</v>
      </c>
      <c r="E8" s="54">
        <v>108715</v>
      </c>
      <c r="F8" s="5">
        <v>3.9950000000000001</v>
      </c>
      <c r="G8" s="49">
        <f>SUM(F3:F8)</f>
        <v>2267.7139999999995</v>
      </c>
      <c r="I8" s="1"/>
      <c r="J8" s="14" t="s">
        <v>9</v>
      </c>
      <c r="K8" s="12" t="s">
        <v>8</v>
      </c>
      <c r="L8" s="13" t="s">
        <v>6</v>
      </c>
    </row>
    <row r="9" spans="1:20" x14ac:dyDescent="0.2">
      <c r="A9" s="4">
        <v>39790</v>
      </c>
      <c r="B9" s="3">
        <v>44.9</v>
      </c>
      <c r="C9" s="3">
        <v>42.8</v>
      </c>
      <c r="D9" s="6">
        <f t="shared" si="1"/>
        <v>47.923156984226345</v>
      </c>
      <c r="E9" s="54">
        <v>109034</v>
      </c>
      <c r="F9" s="5">
        <v>7.47</v>
      </c>
      <c r="G9" s="49">
        <f>SUM(F3:F9)</f>
        <v>2275.1839999999993</v>
      </c>
      <c r="I9" s="18">
        <v>39753</v>
      </c>
      <c r="J9" s="6">
        <f t="shared" ref="J9:J14" si="2">K9/L9</f>
        <v>45.906294368196875</v>
      </c>
      <c r="K9" s="20">
        <f>E8-E3</f>
        <v>1552</v>
      </c>
      <c r="L9" s="21">
        <f>SUM(F4:F8)</f>
        <v>33.808</v>
      </c>
    </row>
    <row r="10" spans="1:20" x14ac:dyDescent="0.2">
      <c r="A10" s="4">
        <v>39796</v>
      </c>
      <c r="B10" s="3">
        <v>43.8</v>
      </c>
      <c r="C10" s="3">
        <v>42.3</v>
      </c>
      <c r="D10" s="6">
        <f t="shared" si="1"/>
        <v>47.904493250050393</v>
      </c>
      <c r="E10" s="54">
        <v>109365</v>
      </c>
      <c r="F10" s="5">
        <v>7.7960000000000003</v>
      </c>
      <c r="G10" s="49">
        <f>SUM(F3:F10)</f>
        <v>2282.9799999999991</v>
      </c>
      <c r="I10" s="18">
        <v>39783</v>
      </c>
      <c r="J10" s="6">
        <f t="shared" si="2"/>
        <v>42.281915763090502</v>
      </c>
      <c r="K10" s="20">
        <f>E14-E8</f>
        <v>1552</v>
      </c>
      <c r="L10" s="21">
        <f>SUM(F9:F14)</f>
        <v>36.706000000000003</v>
      </c>
    </row>
    <row r="11" spans="1:20" x14ac:dyDescent="0.2">
      <c r="A11" s="4">
        <v>39803</v>
      </c>
      <c r="B11" s="3">
        <v>40.9</v>
      </c>
      <c r="C11" s="3">
        <v>43.6</v>
      </c>
      <c r="D11" s="6">
        <f t="shared" si="1"/>
        <v>47.892041794499477</v>
      </c>
      <c r="E11" s="54">
        <v>109662</v>
      </c>
      <c r="F11" s="5">
        <v>6.7949999999999999</v>
      </c>
      <c r="G11" s="49">
        <f>SUM(F3:F11)</f>
        <v>2289.7749999999992</v>
      </c>
      <c r="I11" s="18">
        <v>39814</v>
      </c>
      <c r="J11" s="6">
        <f t="shared" si="2"/>
        <v>41.957678826431263</v>
      </c>
      <c r="K11" s="20">
        <f>E20-E14</f>
        <v>1616</v>
      </c>
      <c r="L11" s="21">
        <f>SUM(F15:F20)</f>
        <v>38.515000000000001</v>
      </c>
    </row>
    <row r="12" spans="1:20" x14ac:dyDescent="0.2">
      <c r="A12" s="4">
        <v>39807</v>
      </c>
      <c r="B12" s="3">
        <v>40</v>
      </c>
      <c r="C12" s="3">
        <v>40.299999999999997</v>
      </c>
      <c r="D12" s="6">
        <f t="shared" si="1"/>
        <v>47.877118664383353</v>
      </c>
      <c r="E12" s="54">
        <v>109845</v>
      </c>
      <c r="F12" s="5">
        <v>4.5359999999999996</v>
      </c>
      <c r="G12" s="49">
        <f>SUM(F3:F12)</f>
        <v>2294.3109999999992</v>
      </c>
      <c r="I12" s="18">
        <v>39845</v>
      </c>
      <c r="J12" s="6">
        <f t="shared" si="2"/>
        <v>44.042022904375813</v>
      </c>
      <c r="K12" s="20">
        <f>E25-E20</f>
        <v>1396</v>
      </c>
      <c r="L12" s="21">
        <f>SUM(F21:F25)</f>
        <v>31.696999999999999</v>
      </c>
    </row>
    <row r="13" spans="1:20" x14ac:dyDescent="0.2">
      <c r="A13" s="4">
        <v>39807</v>
      </c>
      <c r="B13" s="3">
        <v>42.7</v>
      </c>
      <c r="C13" s="3">
        <v>39</v>
      </c>
      <c r="D13" s="6">
        <f t="shared" si="1"/>
        <v>47.861796018246672</v>
      </c>
      <c r="E13" s="54">
        <v>110000</v>
      </c>
      <c r="F13" s="5">
        <v>3.9729999999999999</v>
      </c>
      <c r="G13" s="49">
        <f>SUM(F3:F13)</f>
        <v>2298.2839999999992</v>
      </c>
      <c r="I13" s="18">
        <v>39873</v>
      </c>
      <c r="J13" s="6">
        <f t="shared" si="2"/>
        <v>44.224850153895993</v>
      </c>
      <c r="K13" s="20">
        <f>E30-E25</f>
        <v>1638</v>
      </c>
      <c r="L13" s="21">
        <f>SUM(F26:F30)</f>
        <v>37.038000000000004</v>
      </c>
    </row>
    <row r="14" spans="1:20" x14ac:dyDescent="0.2">
      <c r="A14" s="4">
        <v>39813</v>
      </c>
      <c r="B14" s="3">
        <v>43.3</v>
      </c>
      <c r="C14" s="3">
        <v>43.6</v>
      </c>
      <c r="D14" s="6">
        <f t="shared" si="1"/>
        <v>47.850218276182311</v>
      </c>
      <c r="E14" s="54">
        <v>110267</v>
      </c>
      <c r="F14" s="5">
        <v>6.1360000000000001</v>
      </c>
      <c r="G14" s="49">
        <f>SUM(F3:F14)</f>
        <v>2304.4199999999992</v>
      </c>
      <c r="I14" s="18">
        <v>39904</v>
      </c>
      <c r="J14" s="6">
        <f t="shared" si="2"/>
        <v>46.240629406962078</v>
      </c>
      <c r="K14" s="20">
        <f>E36-E30</f>
        <v>1869</v>
      </c>
      <c r="L14" s="21">
        <f>SUM(F31:F36)</f>
        <v>40.418999999999997</v>
      </c>
    </row>
    <row r="15" spans="1:20" ht="13.5" thickBot="1" x14ac:dyDescent="0.25">
      <c r="A15" s="4">
        <v>39819</v>
      </c>
      <c r="B15" s="3">
        <v>42.2</v>
      </c>
      <c r="C15" s="3">
        <v>38.799999999999997</v>
      </c>
      <c r="D15" s="6">
        <f t="shared" si="1"/>
        <v>47.821659599760196</v>
      </c>
      <c r="E15" s="54">
        <v>110550</v>
      </c>
      <c r="F15" s="5">
        <v>7.2939999999999996</v>
      </c>
      <c r="G15" s="49">
        <f>SUM(F3:F15)</f>
        <v>2311.713999999999</v>
      </c>
      <c r="I15" s="19">
        <v>39934</v>
      </c>
      <c r="J15" s="57">
        <f t="shared" ref="J15" si="3">K15/L15</f>
        <v>51.14986654966912</v>
      </c>
      <c r="K15" s="58">
        <f>E40-E36</f>
        <v>1399</v>
      </c>
      <c r="L15" s="59">
        <f>SUM(F37:F40)</f>
        <v>27.350999999999999</v>
      </c>
    </row>
    <row r="16" spans="1:20" ht="13.5" thickTop="1" x14ac:dyDescent="0.2">
      <c r="A16" s="4">
        <v>39822</v>
      </c>
      <c r="B16" s="3">
        <v>45.8</v>
      </c>
      <c r="C16" s="3">
        <v>47</v>
      </c>
      <c r="D16" s="6">
        <f t="shared" si="1"/>
        <v>47.819138956162824</v>
      </c>
      <c r="E16" s="54">
        <v>110867</v>
      </c>
      <c r="F16" s="5">
        <v>6.7510000000000003</v>
      </c>
      <c r="G16" s="49">
        <f>SUM(F3:F16)</f>
        <v>2318.4649999999992</v>
      </c>
      <c r="I16" s="17" t="s">
        <v>7</v>
      </c>
      <c r="J16" s="6">
        <f>K16/L16</f>
        <v>44.889913413213648</v>
      </c>
      <c r="K16" s="20">
        <f>SUM(K9:K15)</f>
        <v>11022</v>
      </c>
      <c r="L16" s="50">
        <f>SUM(L9:L15)</f>
        <v>245.53399999999999</v>
      </c>
    </row>
    <row r="17" spans="1:12" x14ac:dyDescent="0.2">
      <c r="A17" s="4">
        <v>39829</v>
      </c>
      <c r="B17" s="3">
        <v>38.9</v>
      </c>
      <c r="C17" s="3">
        <v>40.799999999999997</v>
      </c>
      <c r="D17" s="6">
        <f t="shared" si="1"/>
        <v>47.800758971649785</v>
      </c>
      <c r="E17" s="54">
        <v>111111</v>
      </c>
      <c r="F17" s="5">
        <v>5.9960000000000004</v>
      </c>
      <c r="G17" s="49">
        <f>SUM(F3:F17)</f>
        <v>2324.4609999999993</v>
      </c>
      <c r="I17" s="61"/>
      <c r="J17" s="55"/>
      <c r="K17" s="56"/>
      <c r="L17" s="50"/>
    </row>
    <row r="18" spans="1:12" x14ac:dyDescent="0.2">
      <c r="A18" s="4">
        <v>39835</v>
      </c>
      <c r="B18" s="3">
        <v>46.3</v>
      </c>
      <c r="C18" s="3">
        <v>40.799999999999997</v>
      </c>
      <c r="D18" s="6">
        <f t="shared" si="1"/>
        <v>47.77891476511968</v>
      </c>
      <c r="E18" s="54">
        <v>111406</v>
      </c>
      <c r="F18" s="5">
        <v>7.2370000000000001</v>
      </c>
      <c r="G18" s="49">
        <f>SUM(F3:F18)</f>
        <v>2331.6979999999994</v>
      </c>
      <c r="I18" s="61"/>
      <c r="J18" s="55"/>
      <c r="K18" s="56"/>
      <c r="L18" s="50"/>
    </row>
    <row r="19" spans="1:12" x14ac:dyDescent="0.2">
      <c r="A19" s="4">
        <v>39842</v>
      </c>
      <c r="B19" s="3">
        <v>40.799999999999997</v>
      </c>
      <c r="C19" s="3">
        <v>41.7</v>
      </c>
      <c r="D19" s="6">
        <f t="shared" si="1"/>
        <v>47.761150632472443</v>
      </c>
      <c r="E19" s="54">
        <v>111698</v>
      </c>
      <c r="F19" s="5">
        <v>6.9809999999999999</v>
      </c>
      <c r="G19" s="49">
        <f>SUM(F3:F19)</f>
        <v>2338.6789999999996</v>
      </c>
      <c r="I19" s="61"/>
      <c r="J19" s="55"/>
      <c r="K19" s="56"/>
      <c r="L19" s="50"/>
    </row>
    <row r="20" spans="1:12" x14ac:dyDescent="0.2">
      <c r="A20" s="4">
        <v>39844</v>
      </c>
      <c r="B20" s="3">
        <v>48.1</v>
      </c>
      <c r="C20" s="3">
        <v>43.5</v>
      </c>
      <c r="D20" s="6">
        <f t="shared" si="1"/>
        <v>47.753352098969891</v>
      </c>
      <c r="E20" s="54">
        <v>111883</v>
      </c>
      <c r="F20" s="5">
        <v>4.2560000000000002</v>
      </c>
      <c r="G20" s="49">
        <f>SUM(F3:F20)</f>
        <v>2342.9349999999995</v>
      </c>
      <c r="I20" s="61"/>
      <c r="J20" s="55"/>
      <c r="K20" s="56"/>
      <c r="L20" s="50"/>
    </row>
    <row r="21" spans="1:12" x14ac:dyDescent="0.2">
      <c r="A21" s="4">
        <v>39851</v>
      </c>
      <c r="B21" s="3">
        <v>41.9</v>
      </c>
      <c r="C21" s="3">
        <v>41.1</v>
      </c>
      <c r="D21" s="6">
        <f t="shared" si="1"/>
        <v>47.734872657210609</v>
      </c>
      <c r="E21" s="54">
        <v>112158</v>
      </c>
      <c r="F21" s="5">
        <v>6.6680000000000001</v>
      </c>
      <c r="G21" s="49">
        <f>SUM(F3:F21)</f>
        <v>2349.6029999999996</v>
      </c>
      <c r="I21" s="62"/>
      <c r="J21" s="63"/>
      <c r="K21" s="64"/>
      <c r="L21" s="65"/>
    </row>
    <row r="22" spans="1:12" x14ac:dyDescent="0.2">
      <c r="A22" s="4">
        <v>39858</v>
      </c>
      <c r="B22" s="3">
        <v>44.8</v>
      </c>
      <c r="C22" s="3">
        <v>43.4</v>
      </c>
      <c r="D22" s="6">
        <f t="shared" si="1"/>
        <v>47.7216109942119</v>
      </c>
      <c r="E22" s="54">
        <v>112467</v>
      </c>
      <c r="F22" s="5">
        <v>7.1280000000000001</v>
      </c>
      <c r="G22" s="49">
        <f>SUM(F3:F22)</f>
        <v>2356.7309999999998</v>
      </c>
      <c r="I22" s="62"/>
      <c r="J22" s="63"/>
      <c r="K22" s="64"/>
      <c r="L22" s="65"/>
    </row>
    <row r="23" spans="1:12" x14ac:dyDescent="0.2">
      <c r="A23" s="4">
        <v>39863</v>
      </c>
      <c r="B23" s="3">
        <v>44</v>
      </c>
      <c r="C23" s="3">
        <v>48.7</v>
      </c>
      <c r="D23" s="6">
        <f t="shared" si="1"/>
        <v>47.7240845670186</v>
      </c>
      <c r="E23" s="54">
        <v>112745</v>
      </c>
      <c r="F23" s="5">
        <v>5.7030000000000003</v>
      </c>
      <c r="G23" s="49">
        <f>SUM(F3:F23)</f>
        <v>2362.4339999999997</v>
      </c>
    </row>
    <row r="24" spans="1:12" x14ac:dyDescent="0.2">
      <c r="A24" s="4">
        <v>39865</v>
      </c>
      <c r="B24" s="3">
        <v>46.8</v>
      </c>
      <c r="C24" s="3">
        <v>41.5</v>
      </c>
      <c r="D24" s="6">
        <f t="shared" si="1"/>
        <v>47.709276531628753</v>
      </c>
      <c r="E24" s="54">
        <v>112978</v>
      </c>
      <c r="F24" s="5">
        <v>5.617</v>
      </c>
      <c r="G24" s="49">
        <f>SUM(F3:F24)</f>
        <v>2368.0509999999999</v>
      </c>
    </row>
    <row r="25" spans="1:12" x14ac:dyDescent="0.2">
      <c r="A25" s="4">
        <v>39871</v>
      </c>
      <c r="B25" s="3">
        <v>45.1</v>
      </c>
      <c r="C25" s="3">
        <v>45.7</v>
      </c>
      <c r="D25" s="6">
        <f t="shared" si="1"/>
        <v>47.703812632862693</v>
      </c>
      <c r="E25" s="54">
        <v>113279</v>
      </c>
      <c r="F25" s="5">
        <v>6.5810000000000004</v>
      </c>
      <c r="G25" s="49">
        <f>SUM(F3:F25)</f>
        <v>2374.6320000000001</v>
      </c>
    </row>
    <row r="26" spans="1:12" x14ac:dyDescent="0.2">
      <c r="A26" s="4">
        <v>39877</v>
      </c>
      <c r="B26" s="3">
        <v>44.2</v>
      </c>
      <c r="C26" s="3">
        <v>39.200000000000003</v>
      </c>
      <c r="D26" s="6">
        <f t="shared" si="1"/>
        <v>47.676918291348308</v>
      </c>
      <c r="E26" s="54">
        <v>113574</v>
      </c>
      <c r="F26" s="5">
        <v>7.5270000000000001</v>
      </c>
      <c r="G26" s="49">
        <f>SUM(F3:F26)</f>
        <v>2382.1590000000001</v>
      </c>
    </row>
    <row r="27" spans="1:12" x14ac:dyDescent="0.2">
      <c r="A27" s="4">
        <v>39884</v>
      </c>
      <c r="B27" s="3">
        <v>43.7</v>
      </c>
      <c r="C27" s="3">
        <v>45</v>
      </c>
      <c r="D27" s="6">
        <f t="shared" si="1"/>
        <v>47.669275591256479</v>
      </c>
      <c r="E27" s="54">
        <v>113887</v>
      </c>
      <c r="F27" s="5">
        <v>6.9480000000000004</v>
      </c>
      <c r="G27" s="49">
        <f>SUM(F3:F27)</f>
        <v>2389.107</v>
      </c>
    </row>
    <row r="28" spans="1:12" x14ac:dyDescent="0.2">
      <c r="A28" s="4">
        <v>39889</v>
      </c>
      <c r="B28" s="3">
        <v>47.8</v>
      </c>
      <c r="C28" s="3">
        <v>44.4</v>
      </c>
      <c r="D28" s="6">
        <f t="shared" si="1"/>
        <v>47.658445995703374</v>
      </c>
      <c r="E28" s="54">
        <v>114226</v>
      </c>
      <c r="F28" s="5">
        <v>7.6559999999999997</v>
      </c>
      <c r="G28" s="49">
        <f>SUM(F3:F28)</f>
        <v>2396.7629999999999</v>
      </c>
    </row>
    <row r="29" spans="1:12" x14ac:dyDescent="0.2">
      <c r="A29" s="4">
        <v>39896</v>
      </c>
      <c r="B29" s="3">
        <v>47.6</v>
      </c>
      <c r="C29" s="3">
        <v>47.5</v>
      </c>
      <c r="D29" s="6">
        <f t="shared" si="1"/>
        <v>47.658322800038768</v>
      </c>
      <c r="E29" s="54">
        <v>114584</v>
      </c>
      <c r="F29" s="5">
        <v>7.5179999999999998</v>
      </c>
      <c r="G29" s="49">
        <f>SUM(F3:F29)</f>
        <v>2404.2809999999999</v>
      </c>
    </row>
    <row r="30" spans="1:12" x14ac:dyDescent="0.2">
      <c r="A30" s="4">
        <v>39902</v>
      </c>
      <c r="B30" s="3">
        <v>46.8</v>
      </c>
      <c r="C30" s="3">
        <v>45.1</v>
      </c>
      <c r="D30" s="6">
        <f t="shared" si="1"/>
        <v>47.650383344321568</v>
      </c>
      <c r="E30" s="54">
        <v>114917</v>
      </c>
      <c r="F30" s="5">
        <v>7.3890000000000002</v>
      </c>
      <c r="G30" s="49">
        <f>SUM(F3:F30)</f>
        <v>2411.67</v>
      </c>
    </row>
    <row r="31" spans="1:12" x14ac:dyDescent="0.2">
      <c r="A31" s="4">
        <v>39908</v>
      </c>
      <c r="B31" s="3">
        <v>46.1</v>
      </c>
      <c r="C31" s="3">
        <v>44.6</v>
      </c>
      <c r="D31" s="6">
        <f t="shared" si="1"/>
        <v>47.641213043190689</v>
      </c>
      <c r="E31" s="54">
        <v>115246</v>
      </c>
      <c r="F31" s="5">
        <v>7.37</v>
      </c>
      <c r="G31" s="49">
        <f>SUM(F3:F31)</f>
        <v>2419.04</v>
      </c>
    </row>
    <row r="32" spans="1:12" x14ac:dyDescent="0.2">
      <c r="A32" s="4">
        <v>39914</v>
      </c>
      <c r="B32" s="3">
        <v>46.8</v>
      </c>
      <c r="C32" s="3">
        <v>47.1</v>
      </c>
      <c r="D32" s="6">
        <f t="shared" si="1"/>
        <v>47.640092395205116</v>
      </c>
      <c r="E32" s="54">
        <v>115559</v>
      </c>
      <c r="F32" s="5">
        <v>6.6269999999999998</v>
      </c>
      <c r="G32" s="49">
        <f>SUM(F3:F32)</f>
        <v>2425.6669999999999</v>
      </c>
    </row>
    <row r="33" spans="1:7" x14ac:dyDescent="0.2">
      <c r="A33" s="4">
        <v>39921</v>
      </c>
      <c r="B33" s="3">
        <v>42.1</v>
      </c>
      <c r="C33" s="3">
        <v>43.3</v>
      </c>
      <c r="D33" s="6">
        <f t="shared" si="1"/>
        <v>47.632135028207678</v>
      </c>
      <c r="E33" s="54">
        <v>115772</v>
      </c>
      <c r="F33" s="5">
        <v>4.8769999999999998</v>
      </c>
      <c r="G33" s="49">
        <f>SUM(F3:F33)</f>
        <v>2430.5439999999999</v>
      </c>
    </row>
    <row r="34" spans="1:7" x14ac:dyDescent="0.2">
      <c r="A34" s="4">
        <v>39922</v>
      </c>
      <c r="B34" s="3">
        <v>46.2</v>
      </c>
      <c r="C34" s="3">
        <v>42.7</v>
      </c>
      <c r="D34" s="6">
        <f t="shared" si="1"/>
        <v>47.617309135121637</v>
      </c>
      <c r="E34" s="54">
        <v>116082</v>
      </c>
      <c r="F34" s="5">
        <v>7.2670000000000003</v>
      </c>
      <c r="G34" s="49">
        <f>SUM(F3:F34)</f>
        <v>2437.8109999999997</v>
      </c>
    </row>
    <row r="35" spans="1:7" x14ac:dyDescent="0.2">
      <c r="A35" s="4">
        <v>39928</v>
      </c>
      <c r="B35" s="3">
        <v>51</v>
      </c>
      <c r="C35" s="3">
        <v>49.6</v>
      </c>
      <c r="D35" s="6">
        <f t="shared" si="1"/>
        <v>47.623915616955941</v>
      </c>
      <c r="E35" s="54">
        <v>116465</v>
      </c>
      <c r="F35" s="5">
        <v>7.7039999999999997</v>
      </c>
      <c r="G35" s="49">
        <f>SUM(F3:F35)</f>
        <v>2445.5149999999999</v>
      </c>
    </row>
    <row r="36" spans="1:7" x14ac:dyDescent="0.2">
      <c r="A36" s="4">
        <v>39933</v>
      </c>
      <c r="B36" s="3">
        <v>50.5</v>
      </c>
      <c r="C36" s="3">
        <v>48.8</v>
      </c>
      <c r="D36" s="6">
        <f t="shared" si="1"/>
        <v>47.627145670487494</v>
      </c>
      <c r="E36" s="54">
        <v>116786</v>
      </c>
      <c r="F36" s="5">
        <v>6.5739999999999998</v>
      </c>
      <c r="G36" s="49">
        <f>SUM(F3:F36)</f>
        <v>2452.0889999999999</v>
      </c>
    </row>
    <row r="37" spans="1:7" x14ac:dyDescent="0.2">
      <c r="A37" s="4">
        <v>39940</v>
      </c>
      <c r="B37" s="3">
        <v>52.2</v>
      </c>
      <c r="C37" s="3">
        <v>50.8</v>
      </c>
      <c r="D37" s="6">
        <f t="shared" si="1"/>
        <v>47.637303576161955</v>
      </c>
      <c r="E37" s="54">
        <v>117175</v>
      </c>
      <c r="F37" s="5">
        <v>7.6429999999999998</v>
      </c>
      <c r="G37" s="49">
        <f>SUM(F3:F37)</f>
        <v>2459.732</v>
      </c>
    </row>
    <row r="38" spans="1:7" x14ac:dyDescent="0.2">
      <c r="A38" s="4">
        <v>39946</v>
      </c>
      <c r="B38" s="3">
        <v>51</v>
      </c>
      <c r="C38" s="3">
        <v>51.4</v>
      </c>
      <c r="D38" s="6">
        <f t="shared" si="1"/>
        <v>47.648807533542872</v>
      </c>
      <c r="E38" s="54">
        <v>117567</v>
      </c>
      <c r="F38" s="5">
        <v>7.633</v>
      </c>
      <c r="G38" s="49">
        <f>SUM(F3:F38)</f>
        <v>2467.3649999999998</v>
      </c>
    </row>
    <row r="39" spans="1:7" x14ac:dyDescent="0.2">
      <c r="A39" s="4">
        <v>39954</v>
      </c>
      <c r="B39" s="3">
        <v>49.8</v>
      </c>
      <c r="C39" s="3">
        <v>51.2</v>
      </c>
      <c r="D39" s="6">
        <f t="shared" si="1"/>
        <v>47.659915599539048</v>
      </c>
      <c r="E39" s="54">
        <v>117952</v>
      </c>
      <c r="F39" s="5">
        <v>7.5030000000000001</v>
      </c>
      <c r="G39" s="49">
        <f>SUM(F3:F39)</f>
        <v>2474.8679999999999</v>
      </c>
    </row>
    <row r="40" spans="1:7" x14ac:dyDescent="0.2">
      <c r="A40" s="4">
        <v>39959</v>
      </c>
      <c r="B40" s="3">
        <v>51.9</v>
      </c>
      <c r="C40" s="3">
        <v>51</v>
      </c>
      <c r="D40" s="6">
        <f t="shared" si="1"/>
        <v>47.666005226986741</v>
      </c>
      <c r="E40" s="54">
        <v>118185</v>
      </c>
      <c r="F40" s="5">
        <v>4.5720000000000001</v>
      </c>
      <c r="G40" s="49">
        <f>SUM(F3:F40)</f>
        <v>2479.44</v>
      </c>
    </row>
    <row r="41" spans="1:7" x14ac:dyDescent="0.2">
      <c r="G41" s="49"/>
    </row>
    <row r="42" spans="1:7" x14ac:dyDescent="0.2">
      <c r="G42" s="49"/>
    </row>
    <row r="43" spans="1:7" x14ac:dyDescent="0.2">
      <c r="G43" s="49"/>
    </row>
    <row r="44" spans="1:7" x14ac:dyDescent="0.2">
      <c r="G44" s="49"/>
    </row>
    <row r="45" spans="1:7" x14ac:dyDescent="0.2">
      <c r="G45" s="49"/>
    </row>
    <row r="46" spans="1:7" x14ac:dyDescent="0.2">
      <c r="G46" s="49"/>
    </row>
    <row r="47" spans="1:7" x14ac:dyDescent="0.2">
      <c r="G47" s="49"/>
    </row>
    <row r="48" spans="1:7" x14ac:dyDescent="0.2">
      <c r="G48" s="49"/>
    </row>
    <row r="49" spans="7:7" x14ac:dyDescent="0.2">
      <c r="G49" s="49"/>
    </row>
    <row r="50" spans="7:7" x14ac:dyDescent="0.2">
      <c r="G50" s="49"/>
    </row>
    <row r="51" spans="7:7" x14ac:dyDescent="0.2">
      <c r="G51" s="49"/>
    </row>
    <row r="52" spans="7:7" x14ac:dyDescent="0.2">
      <c r="G52" s="49"/>
    </row>
    <row r="53" spans="7:7" x14ac:dyDescent="0.2">
      <c r="G53" s="49"/>
    </row>
    <row r="54" spans="7:7" x14ac:dyDescent="0.2">
      <c r="G54" s="49"/>
    </row>
    <row r="55" spans="7:7" x14ac:dyDescent="0.2">
      <c r="G55" s="49"/>
    </row>
    <row r="56" spans="7:7" x14ac:dyDescent="0.2">
      <c r="G56" s="49"/>
    </row>
    <row r="57" spans="7:7" x14ac:dyDescent="0.2">
      <c r="G57" s="49"/>
    </row>
    <row r="58" spans="7:7" x14ac:dyDescent="0.2">
      <c r="G58" s="49"/>
    </row>
    <row r="59" spans="7:7" x14ac:dyDescent="0.2">
      <c r="G59" s="49"/>
    </row>
    <row r="60" spans="7:7" x14ac:dyDescent="0.2">
      <c r="G60" s="49"/>
    </row>
  </sheetData>
  <phoneticPr fontId="0" type="noConversion"/>
  <pageMargins left="0.5" right="0.5" top="0.5" bottom="0.5" header="0.5" footer="0.5"/>
  <pageSetup scale="4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John's Stuff - Toyota Prius Personal Data</dc:title>
  <dc:creator>john1701a</dc:creator>
  <cp:lastModifiedBy>john1701a</cp:lastModifiedBy>
  <cp:lastPrinted>2006-07-16T14:59:00Z</cp:lastPrinted>
  <dcterms:created xsi:type="dcterms:W3CDTF">2000-11-08T03:39:42Z</dcterms:created>
  <dcterms:modified xsi:type="dcterms:W3CDTF">2010-12-30T01:33:07Z</dcterms:modified>
</cp:coreProperties>
</file>